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ntrepot\ePub\Excel_fournis\461-083_Excel_2020\"/>
    </mc:Choice>
  </mc:AlternateContent>
  <xr:revisionPtr revIDLastSave="0" documentId="13_ncr:1_{BF556F3B-7508-46EF-A068-CAB21F9BFB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.1" sheetId="1" r:id="rId1"/>
    <sheet name="5.2" sheetId="4" r:id="rId2"/>
  </sheets>
  <calcPr calcId="191029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F38" i="1" s="1"/>
  <c r="G36" i="1"/>
  <c r="G38" i="1" s="1"/>
  <c r="H36" i="1"/>
  <c r="H38" i="1" s="1"/>
  <c r="C8" i="1"/>
  <c r="D8" i="1" s="1"/>
  <c r="F29" i="1"/>
  <c r="F8" i="1"/>
  <c r="G8" i="1"/>
  <c r="D9" i="4"/>
  <c r="F9" i="4"/>
  <c r="F16" i="4"/>
  <c r="F28" i="4" s="1"/>
  <c r="D14" i="4"/>
  <c r="F14" i="4"/>
  <c r="F26" i="4"/>
  <c r="D26" i="4"/>
  <c r="G39" i="1" l="1"/>
  <c r="G40" i="1" s="1"/>
  <c r="G44" i="1" s="1"/>
  <c r="H40" i="1"/>
  <c r="H39" i="1"/>
  <c r="F39" i="1"/>
  <c r="F40" i="1"/>
  <c r="D16" i="4"/>
  <c r="F44" i="1" l="1"/>
  <c r="H44" i="1"/>
  <c r="F45" i="1"/>
  <c r="F46" i="1" s="1"/>
  <c r="D28" i="4"/>
  <c r="F47" i="1" l="1"/>
  <c r="G45" i="1" s="1"/>
  <c r="G46" i="1" l="1"/>
  <c r="G47" i="1" s="1"/>
  <c r="H45" i="1" s="1"/>
  <c r="H46" i="1" l="1"/>
  <c r="H47" i="1" s="1"/>
</calcChain>
</file>

<file path=xl/sharedStrings.xml><?xml version="1.0" encoding="utf-8"?>
<sst xmlns="http://schemas.openxmlformats.org/spreadsheetml/2006/main" count="68" uniqueCount="66">
  <si>
    <t>Encaisse minimale =</t>
  </si>
  <si>
    <t>Taux d'intérêt sur placement  =</t>
  </si>
  <si>
    <t>Coût total des salaires =</t>
  </si>
  <si>
    <t>Coûts des marchandises vendues =</t>
  </si>
  <si>
    <t>Facteur de variations des ventes =</t>
  </si>
  <si>
    <t>Facteur de variations d'impôts =</t>
  </si>
  <si>
    <t>Ventes totales</t>
  </si>
  <si>
    <t>Ventes au comptant 10 %</t>
  </si>
  <si>
    <t>Recettes totales</t>
  </si>
  <si>
    <t>Dépenses</t>
  </si>
  <si>
    <t>Frais de location</t>
  </si>
  <si>
    <t>Sous-traitance</t>
  </si>
  <si>
    <t>Achat d'équipement</t>
  </si>
  <si>
    <t>Équipement</t>
  </si>
  <si>
    <t xml:space="preserve">Véhicules </t>
  </si>
  <si>
    <t>Matériel de bureau</t>
  </si>
  <si>
    <t>Emprunt bancaire</t>
  </si>
  <si>
    <t>Frais légaux</t>
  </si>
  <si>
    <t>Téléphone</t>
  </si>
  <si>
    <t>Assurances</t>
  </si>
  <si>
    <t>Total des dépenses</t>
  </si>
  <si>
    <t>Impôts, permis, licences</t>
  </si>
  <si>
    <t>Encaisse au début du mois</t>
  </si>
  <si>
    <t>Placement ou emprunt pendant le mois</t>
  </si>
  <si>
    <t>Revenus de placement</t>
  </si>
  <si>
    <t>Encaisse en fin de mois</t>
  </si>
  <si>
    <t>Coût des marchandises vendues</t>
  </si>
  <si>
    <t>Hypothèque</t>
  </si>
  <si>
    <t>Comptabilité</t>
  </si>
  <si>
    <t>Publicité</t>
  </si>
  <si>
    <t>Chauffage et électricité</t>
  </si>
  <si>
    <t>Financement des déficits et placement des surplus</t>
  </si>
  <si>
    <t>Taux d'intérêt sur emprunt =</t>
  </si>
  <si>
    <t>Budget de caisse de la compagnie Infotech enr.</t>
  </si>
  <si>
    <t>Ventes faites 30 jours plus tôt 20 %</t>
  </si>
  <si>
    <t>Ventes faites 60 jours plus tôt 40 %</t>
  </si>
  <si>
    <t>Ventes faites 90 jours plus tôt 30 %</t>
  </si>
  <si>
    <t>Salaires + bénéfices marginaux</t>
  </si>
  <si>
    <t>Variation d'encaisse nette</t>
  </si>
  <si>
    <t>Variables de la simulation</t>
  </si>
  <si>
    <t>Frais divers</t>
  </si>
  <si>
    <t>Système ADL enr.</t>
  </si>
  <si>
    <t>État des résultats</t>
  </si>
  <si>
    <t>Revenus d'exploitation</t>
  </si>
  <si>
    <t>Ventes brutes</t>
  </si>
  <si>
    <t>Total des revenus d'exploitation</t>
  </si>
  <si>
    <t>Achats bruts</t>
  </si>
  <si>
    <t>Bénéfice brut d'exploitation</t>
  </si>
  <si>
    <t>Charges d'exploitation</t>
  </si>
  <si>
    <t>Fret à l'achat</t>
  </si>
  <si>
    <t>Frais de loyer</t>
  </si>
  <si>
    <t>Frais d'entretien</t>
  </si>
  <si>
    <t>Frais de salaires</t>
  </si>
  <si>
    <t>Frais d'électricité</t>
  </si>
  <si>
    <t>Frais de téléphone</t>
  </si>
  <si>
    <t>Bénéfice net d'exploitation (perte)</t>
  </si>
  <si>
    <t>Écart en $</t>
  </si>
  <si>
    <t>Écart en %</t>
  </si>
  <si>
    <t>Revenus des ventes</t>
  </si>
  <si>
    <t>Dépenses de transport</t>
  </si>
  <si>
    <t>Matériel informatique</t>
  </si>
  <si>
    <t>Variation de l'encaisse</t>
  </si>
  <si>
    <t>Variation d'encaisse par mois</t>
  </si>
  <si>
    <t>Budgétisé</t>
  </si>
  <si>
    <t>Total des charges d'exploitation</t>
  </si>
  <si>
    <r>
      <t>pour l'exercice du 1</t>
    </r>
    <r>
      <rPr>
        <vertAlign val="superscript"/>
        <sz val="11"/>
        <rFont val="Times New Roman"/>
        <family val="1"/>
      </rPr>
      <t>er</t>
    </r>
    <r>
      <rPr>
        <sz val="11"/>
        <rFont val="Times New Roman"/>
        <family val="1"/>
      </rPr>
      <t xml:space="preserve"> janvier au 31 décembre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</si>
</sst>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_)"/>
    <numFmt numFmtId="165" formatCode="#,##0&quot;$&quot;_);\(#,##0&quot;$&quot;\)"/>
    <numFmt numFmtId="166" formatCode=";;;"/>
    <numFmt numFmtId="167" formatCode="#,##0\ _$"/>
    <numFmt numFmtId="168" formatCode="#,##0\ &quot;$&quot;"/>
    <numFmt numFmtId="169" formatCode="yyyy/mm/dd;@"/>
  </numFmts>
  <fonts count="10" x14ac:knownFonts="1">
    <font>
      <sz val="12"/>
      <name val="Times New Roman"/>
    </font>
    <font>
      <b/>
      <u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u/>
      <sz val="10"/>
      <name val="Times New Roman"/>
      <family val="1"/>
    </font>
    <font>
      <u val="double"/>
      <sz val="10"/>
      <name val="Times New Roman"/>
      <family val="1"/>
    </font>
    <font>
      <b/>
      <sz val="11"/>
      <name val="Times New Roman"/>
      <family val="1"/>
    </font>
    <font>
      <vertAlign val="superscript"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/>
      <right style="medium">
        <color indexed="64"/>
      </right>
      <top style="double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164" fontId="4" fillId="0" borderId="0" xfId="0" applyNumberFormat="1" applyFont="1" applyBorder="1" applyProtection="1"/>
    <xf numFmtId="0" fontId="4" fillId="0" borderId="0" xfId="0" applyFont="1" applyBorder="1"/>
    <xf numFmtId="165" fontId="4" fillId="0" borderId="0" xfId="0" applyNumberFormat="1" applyFont="1" applyBorder="1" applyProtection="1"/>
    <xf numFmtId="9" fontId="4" fillId="0" borderId="0" xfId="0" applyNumberFormat="1" applyFont="1" applyBorder="1" applyProtection="1"/>
    <xf numFmtId="0" fontId="4" fillId="0" borderId="1" xfId="0" applyFont="1" applyBorder="1"/>
    <xf numFmtId="165" fontId="4" fillId="0" borderId="2" xfId="0" applyNumberFormat="1" applyFont="1" applyBorder="1" applyProtection="1"/>
    <xf numFmtId="165" fontId="4" fillId="0" borderId="3" xfId="0" applyNumberFormat="1" applyFont="1" applyBorder="1" applyProtection="1"/>
    <xf numFmtId="0" fontId="6" fillId="0" borderId="4" xfId="0" applyFont="1" applyBorder="1"/>
    <xf numFmtId="165" fontId="4" fillId="0" borderId="5" xfId="0" applyNumberFormat="1" applyFont="1" applyBorder="1" applyProtection="1"/>
    <xf numFmtId="0" fontId="4" fillId="0" borderId="6" xfId="0" applyFont="1" applyBorder="1"/>
    <xf numFmtId="165" fontId="4" fillId="0" borderId="7" xfId="0" applyNumberFormat="1" applyFont="1" applyBorder="1" applyProtection="1"/>
    <xf numFmtId="166" fontId="3" fillId="0" borderId="0" xfId="0" applyNumberFormat="1" applyFont="1" applyBorder="1"/>
    <xf numFmtId="166" fontId="4" fillId="0" borderId="0" xfId="0" applyNumberFormat="1" applyFont="1" applyBorder="1" applyProtection="1"/>
    <xf numFmtId="166" fontId="4" fillId="0" borderId="0" xfId="0" applyNumberFormat="1" applyFont="1"/>
    <xf numFmtId="166" fontId="4" fillId="0" borderId="0" xfId="0" applyNumberFormat="1" applyFont="1" applyBorder="1"/>
    <xf numFmtId="166" fontId="3" fillId="0" borderId="0" xfId="0" applyNumberFormat="1" applyFont="1" applyBorder="1" applyProtection="1"/>
    <xf numFmtId="0" fontId="0" fillId="0" borderId="0" xfId="0" applyBorder="1"/>
    <xf numFmtId="164" fontId="5" fillId="0" borderId="8" xfId="0" applyNumberFormat="1" applyFont="1" applyBorder="1" applyAlignment="1" applyProtection="1">
      <alignment horizontal="center"/>
    </xf>
    <xf numFmtId="164" fontId="5" fillId="0" borderId="9" xfId="0" applyNumberFormat="1" applyFont="1" applyBorder="1" applyAlignment="1" applyProtection="1">
      <alignment horizontal="center"/>
    </xf>
    <xf numFmtId="164" fontId="5" fillId="0" borderId="10" xfId="0" applyNumberFormat="1" applyFont="1" applyBorder="1" applyAlignment="1" applyProtection="1">
      <alignment horizontal="center"/>
    </xf>
    <xf numFmtId="165" fontId="4" fillId="0" borderId="11" xfId="0" applyNumberFormat="1" applyFont="1" applyBorder="1" applyProtection="1"/>
    <xf numFmtId="165" fontId="4" fillId="0" borderId="13" xfId="0" applyNumberFormat="1" applyFont="1" applyBorder="1" applyProtection="1"/>
    <xf numFmtId="0" fontId="4" fillId="0" borderId="4" xfId="0" applyFont="1" applyBorder="1"/>
    <xf numFmtId="165" fontId="4" fillId="0" borderId="14" xfId="0" applyNumberFormat="1" applyFont="1" applyBorder="1" applyProtection="1"/>
    <xf numFmtId="0" fontId="6" fillId="0" borderId="17" xfId="0" applyFont="1" applyBorder="1"/>
    <xf numFmtId="165" fontId="4" fillId="0" borderId="18" xfId="0" applyNumberFormat="1" applyFont="1" applyBorder="1" applyProtection="1"/>
    <xf numFmtId="165" fontId="4" fillId="0" borderId="19" xfId="0" applyNumberFormat="1" applyFont="1" applyBorder="1" applyProtection="1"/>
    <xf numFmtId="0" fontId="4" fillId="0" borderId="0" xfId="0" applyFont="1"/>
    <xf numFmtId="0" fontId="4" fillId="0" borderId="0" xfId="0" applyFont="1" applyAlignment="1">
      <alignment horizontal="left" indent="2"/>
    </xf>
    <xf numFmtId="0" fontId="2" fillId="0" borderId="0" xfId="0" applyFont="1" applyBorder="1" applyAlignment="1">
      <alignment horizontal="center"/>
    </xf>
    <xf numFmtId="168" fontId="4" fillId="0" borderId="11" xfId="0" applyNumberFormat="1" applyFont="1" applyBorder="1" applyProtection="1"/>
    <xf numFmtId="168" fontId="4" fillId="0" borderId="13" xfId="0" applyNumberFormat="1" applyFont="1" applyBorder="1" applyProtection="1"/>
    <xf numFmtId="168" fontId="4" fillId="2" borderId="20" xfId="0" applyNumberFormat="1" applyFont="1" applyFill="1" applyBorder="1" applyProtection="1"/>
    <xf numFmtId="169" fontId="4" fillId="0" borderId="11" xfId="0" applyNumberFormat="1" applyFont="1" applyBorder="1" applyAlignment="1" applyProtection="1">
      <alignment horizontal="center"/>
    </xf>
    <xf numFmtId="0" fontId="4" fillId="0" borderId="21" xfId="0" applyFont="1" applyBorder="1"/>
    <xf numFmtId="169" fontId="4" fillId="0" borderId="22" xfId="0" applyNumberFormat="1" applyFont="1" applyBorder="1" applyAlignment="1" applyProtection="1">
      <alignment horizontal="center"/>
    </xf>
    <xf numFmtId="0" fontId="6" fillId="0" borderId="21" xfId="0" applyFont="1" applyBorder="1"/>
    <xf numFmtId="168" fontId="4" fillId="0" borderId="22" xfId="0" applyNumberFormat="1" applyFont="1" applyBorder="1" applyProtection="1"/>
    <xf numFmtId="168" fontId="4" fillId="0" borderId="23" xfId="0" applyNumberFormat="1" applyFont="1" applyBorder="1" applyProtection="1"/>
    <xf numFmtId="0" fontId="2" fillId="0" borderId="0" xfId="0" applyFont="1" applyBorder="1"/>
    <xf numFmtId="167" fontId="2" fillId="0" borderId="0" xfId="0" applyNumberFormat="1" applyFont="1" applyBorder="1"/>
    <xf numFmtId="0" fontId="2" fillId="0" borderId="0" xfId="0" applyFont="1" applyBorder="1" applyAlignment="1">
      <alignment horizontal="left" indent="2"/>
    </xf>
    <xf numFmtId="168" fontId="2" fillId="0" borderId="9" xfId="0" applyNumberFormat="1" applyFont="1" applyBorder="1"/>
    <xf numFmtId="168" fontId="2" fillId="0" borderId="7" xfId="0" applyNumberFormat="1" applyFont="1" applyBorder="1"/>
    <xf numFmtId="168" fontId="2" fillId="0" borderId="0" xfId="0" applyNumberFormat="1" applyFont="1" applyBorder="1"/>
    <xf numFmtId="167" fontId="2" fillId="0" borderId="9" xfId="0" applyNumberFormat="1" applyFont="1" applyBorder="1"/>
    <xf numFmtId="168" fontId="2" fillId="0" borderId="26" xfId="0" applyNumberFormat="1" applyFont="1" applyBorder="1"/>
    <xf numFmtId="168" fontId="2" fillId="0" borderId="27" xfId="0" applyNumberFormat="1" applyFont="1" applyBorder="1"/>
    <xf numFmtId="0" fontId="2" fillId="0" borderId="0" xfId="0" applyFont="1" applyAlignment="1">
      <alignment horizontal="left" indent="2"/>
    </xf>
    <xf numFmtId="164" fontId="1" fillId="0" borderId="28" xfId="0" applyNumberFormat="1" applyFont="1" applyBorder="1" applyAlignment="1" applyProtection="1">
      <alignment horizontal="center"/>
    </xf>
    <xf numFmtId="164" fontId="1" fillId="0" borderId="29" xfId="0" applyNumberFormat="1" applyFont="1" applyBorder="1" applyAlignment="1" applyProtection="1">
      <alignment horizontal="center"/>
    </xf>
    <xf numFmtId="164" fontId="1" fillId="0" borderId="30" xfId="0" applyNumberFormat="1" applyFont="1" applyBorder="1" applyAlignment="1" applyProtection="1">
      <alignment horizontal="center"/>
    </xf>
    <xf numFmtId="0" fontId="2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6" fontId="4" fillId="0" borderId="11" xfId="0" applyNumberFormat="1" applyFont="1" applyBorder="1" applyAlignment="1" applyProtection="1">
      <alignment horizontal="right"/>
    </xf>
    <xf numFmtId="166" fontId="4" fillId="0" borderId="22" xfId="0" applyNumberFormat="1" applyFont="1" applyBorder="1" applyAlignment="1" applyProtection="1">
      <alignment horizontal="right"/>
    </xf>
    <xf numFmtId="166" fontId="6" fillId="0" borderId="13" xfId="0" applyNumberFormat="1" applyFont="1" applyBorder="1" applyAlignment="1" applyProtection="1">
      <alignment horizontal="right"/>
    </xf>
    <xf numFmtId="166" fontId="6" fillId="0" borderId="23" xfId="0" applyNumberFormat="1" applyFont="1" applyBorder="1" applyAlignment="1" applyProtection="1">
      <alignment horizontal="right"/>
    </xf>
    <xf numFmtId="166" fontId="7" fillId="0" borderId="12" xfId="0" applyNumberFormat="1" applyFont="1" applyBorder="1" applyAlignment="1" applyProtection="1">
      <alignment horizontal="right"/>
    </xf>
    <xf numFmtId="166" fontId="7" fillId="0" borderId="24" xfId="0" applyNumberFormat="1" applyFont="1" applyBorder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4" fillId="0" borderId="5" xfId="0" applyNumberFormat="1" applyFont="1" applyBorder="1" applyAlignment="1" applyProtection="1">
      <alignment horizontal="right"/>
    </xf>
    <xf numFmtId="165" fontId="4" fillId="0" borderId="2" xfId="0" applyNumberFormat="1" applyFont="1" applyBorder="1" applyAlignment="1" applyProtection="1">
      <alignment horizontal="right"/>
    </xf>
    <xf numFmtId="165" fontId="4" fillId="0" borderId="3" xfId="0" applyNumberFormat="1" applyFont="1" applyBorder="1" applyAlignment="1" applyProtection="1">
      <alignment horizontal="right"/>
    </xf>
    <xf numFmtId="166" fontId="4" fillId="0" borderId="14" xfId="0" applyNumberFormat="1" applyFont="1" applyBorder="1" applyAlignment="1" applyProtection="1">
      <alignment horizontal="right"/>
    </xf>
    <xf numFmtId="166" fontId="4" fillId="0" borderId="25" xfId="0" applyNumberFormat="1" applyFont="1" applyBorder="1" applyAlignment="1" applyProtection="1">
      <alignment horizontal="right"/>
    </xf>
    <xf numFmtId="166" fontId="4" fillId="2" borderId="15" xfId="0" applyNumberFormat="1" applyFont="1" applyFill="1" applyBorder="1" applyAlignment="1" applyProtection="1">
      <alignment horizontal="right"/>
    </xf>
    <xf numFmtId="166" fontId="4" fillId="2" borderId="16" xfId="0" applyNumberFormat="1" applyFont="1" applyFill="1" applyBorder="1" applyAlignment="1" applyProtection="1">
      <alignment horizontal="right"/>
    </xf>
    <xf numFmtId="166" fontId="2" fillId="0" borderId="9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2" fillId="0" borderId="7" xfId="0" applyNumberFormat="1" applyFont="1" applyBorder="1" applyAlignment="1">
      <alignment horizontal="right"/>
    </xf>
    <xf numFmtId="166" fontId="2" fillId="0" borderId="26" xfId="0" applyNumberFormat="1" applyFont="1" applyBorder="1" applyAlignment="1">
      <alignment horizontal="right"/>
    </xf>
    <xf numFmtId="166" fontId="2" fillId="0" borderId="27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47"/>
  <sheetViews>
    <sheetView showGridLines="0" tabSelected="1" workbookViewId="0">
      <selection activeCell="G13" sqref="G13"/>
    </sheetView>
  </sheetViews>
  <sheetFormatPr baseColWidth="10" defaultRowHeight="15" x14ac:dyDescent="0.25"/>
  <cols>
    <col min="1" max="1" width="0.75" style="1" customWidth="1"/>
    <col min="2" max="2" width="28.75" style="1" customWidth="1"/>
    <col min="3" max="8" width="9.625" style="1" customWidth="1"/>
    <col min="9" max="9" width="0.75" style="1" customWidth="1"/>
    <col min="10" max="16384" width="11" style="1"/>
  </cols>
  <sheetData>
    <row r="1" spans="2:8" ht="3.75" customHeight="1" x14ac:dyDescent="0.25">
      <c r="B1" s="13" t="s">
        <v>39</v>
      </c>
      <c r="C1" s="14"/>
      <c r="D1" s="15"/>
      <c r="E1" s="16" t="s">
        <v>2</v>
      </c>
      <c r="F1" s="14"/>
      <c r="G1" s="15"/>
      <c r="H1" s="14">
        <v>0.18</v>
      </c>
    </row>
    <row r="2" spans="2:8" ht="3.75" customHeight="1" x14ac:dyDescent="0.25">
      <c r="B2" s="16" t="s">
        <v>0</v>
      </c>
      <c r="C2" s="14">
        <v>15000</v>
      </c>
      <c r="D2" s="15"/>
      <c r="E2" s="16" t="s">
        <v>3</v>
      </c>
      <c r="F2" s="14"/>
      <c r="G2" s="15"/>
      <c r="H2" s="14">
        <v>0.15</v>
      </c>
    </row>
    <row r="3" spans="2:8" ht="3.75" customHeight="1" x14ac:dyDescent="0.25">
      <c r="B3" s="16" t="s">
        <v>32</v>
      </c>
      <c r="C3" s="14">
        <v>0.12</v>
      </c>
      <c r="D3" s="15"/>
      <c r="E3" s="16" t="s">
        <v>4</v>
      </c>
      <c r="F3" s="17"/>
      <c r="G3" s="15"/>
      <c r="H3" s="14">
        <v>0.08</v>
      </c>
    </row>
    <row r="4" spans="2:8" ht="3.75" customHeight="1" x14ac:dyDescent="0.25">
      <c r="B4" s="16" t="s">
        <v>1</v>
      </c>
      <c r="C4" s="14">
        <v>7.0000000000000007E-2</v>
      </c>
      <c r="D4" s="15"/>
      <c r="E4" s="16" t="s">
        <v>5</v>
      </c>
      <c r="F4" s="17"/>
      <c r="G4" s="15"/>
      <c r="H4" s="14">
        <v>0</v>
      </c>
    </row>
    <row r="5" spans="2:8" ht="3.75" customHeight="1" thickBot="1" x14ac:dyDescent="0.3">
      <c r="B5" s="3"/>
      <c r="C5" s="5"/>
      <c r="D5" s="2"/>
      <c r="E5" s="2"/>
      <c r="F5" s="2"/>
      <c r="G5" s="2"/>
      <c r="H5" s="2"/>
    </row>
    <row r="6" spans="2:8" ht="15.75" customHeight="1" x14ac:dyDescent="0.25">
      <c r="B6" s="51" t="s">
        <v>33</v>
      </c>
      <c r="C6" s="52"/>
      <c r="D6" s="52"/>
      <c r="E6" s="52"/>
      <c r="F6" s="52"/>
      <c r="G6" s="52"/>
      <c r="H6" s="53"/>
    </row>
    <row r="7" spans="2:8" ht="6" customHeight="1" x14ac:dyDescent="0.25">
      <c r="B7" s="19"/>
      <c r="C7" s="20"/>
      <c r="D7" s="20"/>
      <c r="E7" s="20"/>
      <c r="F7" s="20"/>
      <c r="G7" s="20"/>
      <c r="H7" s="21"/>
    </row>
    <row r="8" spans="2:8" x14ac:dyDescent="0.25">
      <c r="B8" s="36"/>
      <c r="C8" s="35">
        <f>DATE(2020,10,1)</f>
        <v>44105</v>
      </c>
      <c r="D8" s="35">
        <f>C8+31</f>
        <v>44136</v>
      </c>
      <c r="E8" s="35">
        <v>44166</v>
      </c>
      <c r="F8" s="35">
        <f>E8+31</f>
        <v>44197</v>
      </c>
      <c r="G8" s="35">
        <f>F8+31</f>
        <v>44228</v>
      </c>
      <c r="H8" s="37">
        <v>44256</v>
      </c>
    </row>
    <row r="9" spans="2:8" x14ac:dyDescent="0.25">
      <c r="B9" s="38" t="s">
        <v>6</v>
      </c>
      <c r="C9" s="32">
        <v>65000</v>
      </c>
      <c r="D9" s="32">
        <v>60000</v>
      </c>
      <c r="E9" s="32">
        <v>55000</v>
      </c>
      <c r="F9" s="56"/>
      <c r="G9" s="56"/>
      <c r="H9" s="57"/>
    </row>
    <row r="10" spans="2:8" x14ac:dyDescent="0.25">
      <c r="B10" s="38" t="s">
        <v>58</v>
      </c>
      <c r="C10" s="22"/>
      <c r="D10" s="22"/>
      <c r="E10" s="22"/>
      <c r="F10" s="56"/>
      <c r="G10" s="56"/>
      <c r="H10" s="57"/>
    </row>
    <row r="11" spans="2:8" x14ac:dyDescent="0.25">
      <c r="B11" s="36" t="s">
        <v>7</v>
      </c>
      <c r="C11" s="22"/>
      <c r="D11" s="22"/>
      <c r="E11" s="22"/>
      <c r="F11" s="56"/>
      <c r="G11" s="56"/>
      <c r="H11" s="57"/>
    </row>
    <row r="12" spans="2:8" x14ac:dyDescent="0.25">
      <c r="B12" s="36" t="s">
        <v>34</v>
      </c>
      <c r="C12" s="22"/>
      <c r="D12" s="22"/>
      <c r="E12" s="22"/>
      <c r="F12" s="56"/>
      <c r="G12" s="56"/>
      <c r="H12" s="57"/>
    </row>
    <row r="13" spans="2:8" x14ac:dyDescent="0.25">
      <c r="B13" s="36" t="s">
        <v>35</v>
      </c>
      <c r="C13" s="22"/>
      <c r="D13" s="22"/>
      <c r="E13" s="22"/>
      <c r="F13" s="56"/>
      <c r="G13" s="56"/>
      <c r="H13" s="57"/>
    </row>
    <row r="14" spans="2:8" ht="15.75" thickBot="1" x14ac:dyDescent="0.3">
      <c r="B14" s="36" t="s">
        <v>36</v>
      </c>
      <c r="C14" s="22"/>
      <c r="D14" s="22"/>
      <c r="E14" s="22"/>
      <c r="F14" s="58"/>
      <c r="G14" s="58"/>
      <c r="H14" s="59"/>
    </row>
    <row r="15" spans="2:8" x14ac:dyDescent="0.25">
      <c r="B15" s="36" t="s">
        <v>8</v>
      </c>
      <c r="C15" s="22"/>
      <c r="D15" s="22"/>
      <c r="E15" s="22"/>
      <c r="F15" s="60"/>
      <c r="G15" s="60"/>
      <c r="H15" s="61"/>
    </row>
    <row r="16" spans="2:8" ht="6" customHeight="1" thickBot="1" x14ac:dyDescent="0.3">
      <c r="B16" s="6"/>
      <c r="C16" s="7"/>
      <c r="D16" s="7"/>
      <c r="E16" s="7"/>
      <c r="F16" s="7"/>
      <c r="G16" s="7"/>
      <c r="H16" s="8"/>
    </row>
    <row r="17" spans="2:8" ht="15.75" thickTop="1" x14ac:dyDescent="0.25">
      <c r="B17" s="9" t="s">
        <v>9</v>
      </c>
      <c r="C17" s="4"/>
      <c r="D17" s="4"/>
      <c r="E17" s="4"/>
      <c r="F17" s="4"/>
      <c r="G17" s="4"/>
      <c r="H17" s="10"/>
    </row>
    <row r="18" spans="2:8" x14ac:dyDescent="0.25">
      <c r="B18" s="36" t="s">
        <v>37</v>
      </c>
      <c r="C18" s="22"/>
      <c r="D18" s="22"/>
      <c r="E18" s="22"/>
      <c r="F18" s="56"/>
      <c r="G18" s="56"/>
      <c r="H18" s="57"/>
    </row>
    <row r="19" spans="2:8" x14ac:dyDescent="0.25">
      <c r="B19" s="36" t="s">
        <v>26</v>
      </c>
      <c r="C19" s="22"/>
      <c r="D19" s="22"/>
      <c r="E19" s="22"/>
      <c r="F19" s="56"/>
      <c r="G19" s="56"/>
      <c r="H19" s="57"/>
    </row>
    <row r="20" spans="2:8" x14ac:dyDescent="0.25">
      <c r="B20" s="36" t="s">
        <v>10</v>
      </c>
      <c r="C20" s="22"/>
      <c r="D20" s="22"/>
      <c r="E20" s="22"/>
      <c r="F20" s="32">
        <v>6490</v>
      </c>
      <c r="G20" s="32">
        <v>6490</v>
      </c>
      <c r="H20" s="39">
        <v>6490</v>
      </c>
    </row>
    <row r="21" spans="2:8" x14ac:dyDescent="0.25">
      <c r="B21" s="36" t="s">
        <v>11</v>
      </c>
      <c r="C21" s="22"/>
      <c r="D21" s="22"/>
      <c r="E21" s="22"/>
      <c r="F21" s="32">
        <v>9613</v>
      </c>
      <c r="G21" s="32">
        <v>9613</v>
      </c>
      <c r="H21" s="39">
        <v>9613</v>
      </c>
    </row>
    <row r="22" spans="2:8" x14ac:dyDescent="0.25">
      <c r="B22" s="36" t="s">
        <v>59</v>
      </c>
      <c r="C22" s="22"/>
      <c r="D22" s="22"/>
      <c r="E22" s="22"/>
      <c r="F22" s="32">
        <v>567</v>
      </c>
      <c r="G22" s="32">
        <v>400</v>
      </c>
      <c r="H22" s="39">
        <v>400</v>
      </c>
    </row>
    <row r="23" spans="2:8" x14ac:dyDescent="0.25">
      <c r="B23" s="36" t="s">
        <v>12</v>
      </c>
      <c r="C23" s="22"/>
      <c r="D23" s="22"/>
      <c r="E23" s="22"/>
      <c r="F23" s="32">
        <v>0</v>
      </c>
      <c r="G23" s="32">
        <v>0</v>
      </c>
      <c r="H23" s="39">
        <v>0</v>
      </c>
    </row>
    <row r="24" spans="2:8" x14ac:dyDescent="0.25">
      <c r="B24" s="36" t="s">
        <v>27</v>
      </c>
      <c r="C24" s="22"/>
      <c r="D24" s="22"/>
      <c r="E24" s="22"/>
      <c r="F24" s="32">
        <v>1775</v>
      </c>
      <c r="G24" s="32">
        <v>1775</v>
      </c>
      <c r="H24" s="39">
        <v>1775</v>
      </c>
    </row>
    <row r="25" spans="2:8" x14ac:dyDescent="0.25">
      <c r="B25" s="36" t="s">
        <v>13</v>
      </c>
      <c r="C25" s="22"/>
      <c r="D25" s="22"/>
      <c r="E25" s="22"/>
      <c r="F25" s="32">
        <v>3489</v>
      </c>
      <c r="G25" s="32">
        <v>3489</v>
      </c>
      <c r="H25" s="39">
        <v>3489</v>
      </c>
    </row>
    <row r="26" spans="2:8" x14ac:dyDescent="0.25">
      <c r="B26" s="36" t="s">
        <v>14</v>
      </c>
      <c r="C26" s="22"/>
      <c r="D26" s="22"/>
      <c r="E26" s="22"/>
      <c r="F26" s="32">
        <v>936</v>
      </c>
      <c r="G26" s="32">
        <v>954</v>
      </c>
      <c r="H26" s="39">
        <v>954</v>
      </c>
    </row>
    <row r="27" spans="2:8" x14ac:dyDescent="0.25">
      <c r="B27" s="36" t="s">
        <v>15</v>
      </c>
      <c r="C27" s="22"/>
      <c r="D27" s="22"/>
      <c r="E27" s="22"/>
      <c r="F27" s="32">
        <v>130</v>
      </c>
      <c r="G27" s="32">
        <v>1341</v>
      </c>
      <c r="H27" s="39">
        <v>1341</v>
      </c>
    </row>
    <row r="28" spans="2:8" x14ac:dyDescent="0.25">
      <c r="B28" s="36" t="s">
        <v>60</v>
      </c>
      <c r="C28" s="22"/>
      <c r="D28" s="22"/>
      <c r="E28" s="22"/>
      <c r="F28" s="32">
        <v>150</v>
      </c>
      <c r="G28" s="32">
        <v>644</v>
      </c>
      <c r="H28" s="39">
        <v>644</v>
      </c>
    </row>
    <row r="29" spans="2:8" x14ac:dyDescent="0.25">
      <c r="B29" s="36" t="s">
        <v>16</v>
      </c>
      <c r="C29" s="22"/>
      <c r="D29" s="22"/>
      <c r="E29" s="22"/>
      <c r="F29" s="32">
        <f>623+415</f>
        <v>1038</v>
      </c>
      <c r="G29" s="32">
        <v>1934</v>
      </c>
      <c r="H29" s="39">
        <v>1934</v>
      </c>
    </row>
    <row r="30" spans="2:8" x14ac:dyDescent="0.25">
      <c r="B30" s="36" t="s">
        <v>28</v>
      </c>
      <c r="C30" s="22"/>
      <c r="D30" s="22"/>
      <c r="E30" s="22"/>
      <c r="F30" s="32">
        <v>700</v>
      </c>
      <c r="G30" s="32">
        <v>700</v>
      </c>
      <c r="H30" s="39">
        <v>700</v>
      </c>
    </row>
    <row r="31" spans="2:8" x14ac:dyDescent="0.25">
      <c r="B31" s="36" t="s">
        <v>17</v>
      </c>
      <c r="C31" s="22"/>
      <c r="D31" s="22"/>
      <c r="E31" s="22"/>
      <c r="F31" s="32">
        <v>600</v>
      </c>
      <c r="G31" s="32">
        <v>500</v>
      </c>
      <c r="H31" s="39">
        <v>500</v>
      </c>
    </row>
    <row r="32" spans="2:8" x14ac:dyDescent="0.25">
      <c r="B32" s="36" t="s">
        <v>18</v>
      </c>
      <c r="C32" s="22"/>
      <c r="D32" s="22"/>
      <c r="E32" s="22"/>
      <c r="F32" s="32">
        <v>280</v>
      </c>
      <c r="G32" s="32">
        <v>850</v>
      </c>
      <c r="H32" s="39">
        <v>850</v>
      </c>
    </row>
    <row r="33" spans="2:8" x14ac:dyDescent="0.25">
      <c r="B33" s="36" t="s">
        <v>29</v>
      </c>
      <c r="C33" s="22"/>
      <c r="D33" s="22"/>
      <c r="E33" s="22"/>
      <c r="F33" s="32">
        <v>1650</v>
      </c>
      <c r="G33" s="32">
        <v>800</v>
      </c>
      <c r="H33" s="39">
        <v>800</v>
      </c>
    </row>
    <row r="34" spans="2:8" x14ac:dyDescent="0.25">
      <c r="B34" s="36" t="s">
        <v>19</v>
      </c>
      <c r="C34" s="22"/>
      <c r="D34" s="22"/>
      <c r="E34" s="22"/>
      <c r="F34" s="32">
        <v>113.33333333333333</v>
      </c>
      <c r="G34" s="32">
        <v>530</v>
      </c>
      <c r="H34" s="39">
        <v>530</v>
      </c>
    </row>
    <row r="35" spans="2:8" ht="15.75" thickBot="1" x14ac:dyDescent="0.3">
      <c r="B35" s="36" t="s">
        <v>30</v>
      </c>
      <c r="C35" s="22"/>
      <c r="D35" s="22"/>
      <c r="E35" s="22"/>
      <c r="F35" s="33">
        <v>916</v>
      </c>
      <c r="G35" s="33">
        <v>831</v>
      </c>
      <c r="H35" s="40">
        <v>831</v>
      </c>
    </row>
    <row r="36" spans="2:8" x14ac:dyDescent="0.25">
      <c r="B36" s="36" t="s">
        <v>20</v>
      </c>
      <c r="C36" s="22"/>
      <c r="D36" s="22"/>
      <c r="E36" s="22"/>
      <c r="F36" s="60">
        <f>SUM(F18:F35)</f>
        <v>28447.333333333332</v>
      </c>
      <c r="G36" s="60">
        <f>SUM(G18:G35)</f>
        <v>30851</v>
      </c>
      <c r="H36" s="61">
        <f>SUM(H18:H35)</f>
        <v>30851</v>
      </c>
    </row>
    <row r="37" spans="2:8" ht="6" customHeight="1" x14ac:dyDescent="0.25">
      <c r="B37" s="24"/>
      <c r="C37" s="4"/>
      <c r="D37" s="4"/>
      <c r="E37" s="4"/>
      <c r="F37" s="62"/>
      <c r="G37" s="62"/>
      <c r="H37" s="63"/>
    </row>
    <row r="38" spans="2:8" x14ac:dyDescent="0.25">
      <c r="B38" s="38" t="s">
        <v>61</v>
      </c>
      <c r="C38" s="22"/>
      <c r="D38" s="22"/>
      <c r="E38" s="22"/>
      <c r="F38" s="56">
        <f>F15-F36</f>
        <v>-28447.333333333332</v>
      </c>
      <c r="G38" s="56">
        <f>G15-G36</f>
        <v>-30851</v>
      </c>
      <c r="H38" s="57">
        <f>H15-H36</f>
        <v>-30851</v>
      </c>
    </row>
    <row r="39" spans="2:8" ht="15.75" thickBot="1" x14ac:dyDescent="0.3">
      <c r="B39" s="36" t="s">
        <v>21</v>
      </c>
      <c r="C39" s="22"/>
      <c r="D39" s="22"/>
      <c r="E39" s="22"/>
      <c r="F39" s="58">
        <f>F38*$H$4</f>
        <v>0</v>
      </c>
      <c r="G39" s="58">
        <f>G38*$H$4</f>
        <v>0</v>
      </c>
      <c r="H39" s="59">
        <f>H38*$H$4</f>
        <v>0</v>
      </c>
    </row>
    <row r="40" spans="2:8" x14ac:dyDescent="0.25">
      <c r="B40" s="38" t="s">
        <v>38</v>
      </c>
      <c r="C40" s="22"/>
      <c r="D40" s="22"/>
      <c r="E40" s="22"/>
      <c r="F40" s="60">
        <f>F38-F39</f>
        <v>-28447.333333333332</v>
      </c>
      <c r="G40" s="60">
        <f>G38-G39</f>
        <v>-30851</v>
      </c>
      <c r="H40" s="61">
        <f>H38+H39</f>
        <v>-30851</v>
      </c>
    </row>
    <row r="41" spans="2:8" ht="6" customHeight="1" thickBot="1" x14ac:dyDescent="0.3">
      <c r="B41" s="6"/>
      <c r="C41" s="7"/>
      <c r="D41" s="7"/>
      <c r="E41" s="7"/>
      <c r="F41" s="64"/>
      <c r="G41" s="64"/>
      <c r="H41" s="65"/>
    </row>
    <row r="42" spans="2:8" ht="15.75" thickTop="1" x14ac:dyDescent="0.25">
      <c r="B42" s="26" t="s">
        <v>31</v>
      </c>
      <c r="C42" s="27"/>
      <c r="D42" s="27"/>
      <c r="E42" s="27"/>
      <c r="F42" s="27"/>
      <c r="G42" s="27"/>
      <c r="H42" s="28"/>
    </row>
    <row r="43" spans="2:8" x14ac:dyDescent="0.25">
      <c r="B43" s="36" t="s">
        <v>22</v>
      </c>
      <c r="C43" s="22"/>
      <c r="D43" s="22"/>
      <c r="E43" s="22"/>
      <c r="F43" s="32">
        <v>15000</v>
      </c>
      <c r="G43" s="32">
        <v>15000</v>
      </c>
      <c r="H43" s="39">
        <v>15000</v>
      </c>
    </row>
    <row r="44" spans="2:8" x14ac:dyDescent="0.25">
      <c r="B44" s="36" t="s">
        <v>62</v>
      </c>
      <c r="C44" s="22"/>
      <c r="D44" s="22"/>
      <c r="E44" s="22"/>
      <c r="F44" s="56">
        <f>F40</f>
        <v>-28447.333333333332</v>
      </c>
      <c r="G44" s="56">
        <f>G40</f>
        <v>-30851</v>
      </c>
      <c r="H44" s="57">
        <f>H40</f>
        <v>-30851</v>
      </c>
    </row>
    <row r="45" spans="2:8" x14ac:dyDescent="0.25">
      <c r="B45" s="36" t="s">
        <v>23</v>
      </c>
      <c r="C45" s="22"/>
      <c r="D45" s="22"/>
      <c r="E45" s="22"/>
      <c r="F45" s="56">
        <f>E47-F43</f>
        <v>0</v>
      </c>
      <c r="G45" s="56">
        <f>F47-G43</f>
        <v>-28447.333333333332</v>
      </c>
      <c r="H45" s="57">
        <f>G47-H43</f>
        <v>-59298.333333333328</v>
      </c>
    </row>
    <row r="46" spans="2:8" ht="15.75" thickBot="1" x14ac:dyDescent="0.3">
      <c r="B46" s="36" t="s">
        <v>24</v>
      </c>
      <c r="C46" s="22"/>
      <c r="D46" s="22"/>
      <c r="E46" s="25"/>
      <c r="F46" s="66">
        <f>IF(F45&gt;0,(F45*$C$4/12),0)</f>
        <v>0</v>
      </c>
      <c r="G46" s="66">
        <f>IF(G45&gt;0,(G45*$C$4/12),0)</f>
        <v>0</v>
      </c>
      <c r="H46" s="67">
        <f>IF(H45&gt;0,(H45*$C$4/12),0)</f>
        <v>0</v>
      </c>
    </row>
    <row r="47" spans="2:8" ht="15.75" thickBot="1" x14ac:dyDescent="0.3">
      <c r="B47" s="11" t="s">
        <v>25</v>
      </c>
      <c r="C47" s="23"/>
      <c r="D47" s="12"/>
      <c r="E47" s="34">
        <v>15000</v>
      </c>
      <c r="F47" s="68">
        <f>SUM(F43:F46)</f>
        <v>-13447.333333333332</v>
      </c>
      <c r="G47" s="69">
        <f>SUM(G43:G46)</f>
        <v>-44298.333333333328</v>
      </c>
      <c r="H47" s="68">
        <f>SUM(H43:H46)</f>
        <v>-75149.333333333328</v>
      </c>
    </row>
  </sheetData>
  <mergeCells count="1">
    <mergeCell ref="B6:H6"/>
  </mergeCells>
  <phoneticPr fontId="0" type="noConversion"/>
  <printOptions horizontalCentered="1" verticalCentered="1"/>
  <pageMargins left="0.7" right="0.49" top="0.78" bottom="0.8" header="0.51181102362204722" footer="0.51181102362204722"/>
  <pageSetup orientation="portrait" horizont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4"/>
  <sheetViews>
    <sheetView showGridLines="0" workbookViewId="0">
      <selection activeCell="L18" sqref="L18"/>
    </sheetView>
  </sheetViews>
  <sheetFormatPr baseColWidth="10" defaultRowHeight="12.75" x14ac:dyDescent="0.2"/>
  <cols>
    <col min="1" max="1" width="1.625" style="29" customWidth="1"/>
    <col min="2" max="2" width="31.125" style="29" customWidth="1"/>
    <col min="3" max="3" width="1.5" style="29" customWidth="1"/>
    <col min="4" max="4" width="10.375" style="29" customWidth="1"/>
    <col min="5" max="5" width="1.625" style="29" customWidth="1"/>
    <col min="6" max="6" width="10.375" style="29" customWidth="1"/>
    <col min="7" max="7" width="1.625" style="29" customWidth="1"/>
    <col min="8" max="8" width="10.375" style="29" customWidth="1"/>
    <col min="9" max="9" width="1.625" style="29" customWidth="1"/>
    <col min="10" max="10" width="10.375" style="29" customWidth="1"/>
    <col min="11" max="11" width="1.625" style="29" customWidth="1"/>
    <col min="12" max="16384" width="11" style="29"/>
  </cols>
  <sheetData>
    <row r="1" spans="1:11" ht="15" x14ac:dyDescent="0.25">
      <c r="A1" s="3"/>
      <c r="B1" s="54" t="s">
        <v>41</v>
      </c>
      <c r="C1" s="54"/>
      <c r="D1" s="54"/>
      <c r="E1" s="54"/>
      <c r="F1" s="54"/>
      <c r="G1" s="54"/>
      <c r="H1" s="54"/>
      <c r="I1" s="54"/>
      <c r="J1" s="54"/>
      <c r="K1" s="3"/>
    </row>
    <row r="2" spans="1:11" ht="14.25" x14ac:dyDescent="0.2">
      <c r="A2" s="3"/>
      <c r="B2" s="55" t="s">
        <v>42</v>
      </c>
      <c r="C2" s="55"/>
      <c r="D2" s="55"/>
      <c r="E2" s="55"/>
      <c r="F2" s="55"/>
      <c r="G2" s="55"/>
      <c r="H2" s="55"/>
      <c r="I2" s="55"/>
      <c r="J2" s="55"/>
      <c r="K2" s="3"/>
    </row>
    <row r="3" spans="1:11" ht="18" x14ac:dyDescent="0.25">
      <c r="A3" s="3"/>
      <c r="B3" s="54" t="s">
        <v>65</v>
      </c>
      <c r="C3" s="54"/>
      <c r="D3" s="54"/>
      <c r="E3" s="54"/>
      <c r="F3" s="54"/>
      <c r="G3" s="54"/>
      <c r="H3" s="54"/>
      <c r="I3" s="54"/>
      <c r="J3" s="54"/>
      <c r="K3" s="3"/>
    </row>
    <row r="4" spans="1:11" ht="15" x14ac:dyDescent="0.25">
      <c r="A4" s="3"/>
      <c r="B4" s="31"/>
      <c r="C4" s="31"/>
      <c r="D4" s="31"/>
      <c r="E4" s="31"/>
      <c r="F4" s="31"/>
      <c r="G4" s="31"/>
      <c r="H4" s="31"/>
      <c r="I4" s="3"/>
      <c r="J4" s="3"/>
      <c r="K4" s="3"/>
    </row>
    <row r="5" spans="1:11" ht="15" x14ac:dyDescent="0.25">
      <c r="A5" s="3"/>
      <c r="B5" s="41"/>
      <c r="C5" s="41"/>
      <c r="D5" s="31">
        <v>2020</v>
      </c>
      <c r="E5" s="41"/>
      <c r="F5" s="31" t="s">
        <v>63</v>
      </c>
      <c r="G5" s="31"/>
      <c r="H5" s="31" t="s">
        <v>56</v>
      </c>
      <c r="I5" s="41"/>
      <c r="J5" s="41" t="s">
        <v>57</v>
      </c>
      <c r="K5" s="3"/>
    </row>
    <row r="6" spans="1:11" ht="16.5" customHeight="1" x14ac:dyDescent="0.25">
      <c r="A6" s="3"/>
      <c r="B6" s="41" t="s">
        <v>43</v>
      </c>
      <c r="C6" s="41"/>
      <c r="D6" s="42"/>
      <c r="E6" s="42"/>
      <c r="F6" s="42"/>
      <c r="G6" s="42"/>
      <c r="H6" s="41"/>
      <c r="I6" s="41"/>
      <c r="J6" s="41"/>
      <c r="K6" s="3"/>
    </row>
    <row r="7" spans="1:11" ht="16.5" customHeight="1" x14ac:dyDescent="0.25">
      <c r="A7" s="3"/>
      <c r="B7" s="43" t="s">
        <v>44</v>
      </c>
      <c r="C7" s="41"/>
      <c r="D7" s="44">
        <v>36500</v>
      </c>
      <c r="E7" s="42"/>
      <c r="F7" s="44">
        <v>34500</v>
      </c>
      <c r="G7" s="42"/>
      <c r="H7" s="70"/>
      <c r="I7" s="71"/>
      <c r="J7" s="70"/>
      <c r="K7" s="3"/>
    </row>
    <row r="8" spans="1:11" customFormat="1" ht="6" customHeight="1" x14ac:dyDescent="0.25">
      <c r="A8" s="18"/>
      <c r="B8" s="41"/>
      <c r="C8" s="41"/>
      <c r="D8" s="41"/>
      <c r="E8" s="41"/>
      <c r="F8" s="41"/>
      <c r="G8" s="41"/>
      <c r="H8" s="71"/>
      <c r="I8" s="71"/>
      <c r="J8" s="71"/>
      <c r="K8" s="18"/>
    </row>
    <row r="9" spans="1:11" ht="16.5" customHeight="1" thickBot="1" x14ac:dyDescent="0.3">
      <c r="A9" s="3"/>
      <c r="B9" s="41" t="s">
        <v>45</v>
      </c>
      <c r="C9" s="41"/>
      <c r="D9" s="45">
        <f>D7+D8</f>
        <v>36500</v>
      </c>
      <c r="E9" s="42"/>
      <c r="F9" s="45">
        <f>SUM(F7:F8)</f>
        <v>34500</v>
      </c>
      <c r="G9" s="41"/>
      <c r="H9" s="72"/>
      <c r="I9" s="71"/>
      <c r="J9" s="72"/>
      <c r="K9" s="3"/>
    </row>
    <row r="10" spans="1:11" ht="16.5" customHeight="1" x14ac:dyDescent="0.25">
      <c r="A10" s="3"/>
      <c r="B10" s="41"/>
      <c r="C10" s="41"/>
      <c r="D10" s="42"/>
      <c r="E10" s="42"/>
      <c r="F10" s="42"/>
      <c r="G10" s="42"/>
      <c r="H10" s="71"/>
      <c r="I10" s="71"/>
      <c r="J10" s="71"/>
      <c r="K10" s="3"/>
    </row>
    <row r="11" spans="1:11" ht="16.5" customHeight="1" x14ac:dyDescent="0.25">
      <c r="A11" s="3"/>
      <c r="B11" s="41" t="s">
        <v>26</v>
      </c>
      <c r="C11" s="41"/>
      <c r="D11" s="42"/>
      <c r="E11" s="42"/>
      <c r="F11" s="42"/>
      <c r="G11" s="42"/>
      <c r="H11" s="71"/>
      <c r="I11" s="71"/>
      <c r="J11" s="71"/>
      <c r="K11" s="3"/>
    </row>
    <row r="12" spans="1:11" ht="16.5" customHeight="1" x14ac:dyDescent="0.25">
      <c r="A12" s="3"/>
      <c r="B12" s="43" t="s">
        <v>46</v>
      </c>
      <c r="C12" s="41"/>
      <c r="D12" s="44">
        <v>17500</v>
      </c>
      <c r="E12" s="42"/>
      <c r="F12" s="44">
        <v>15000</v>
      </c>
      <c r="G12" s="42"/>
      <c r="H12" s="70"/>
      <c r="I12" s="71"/>
      <c r="J12" s="70"/>
      <c r="K12" s="3"/>
    </row>
    <row r="13" spans="1:11" customFormat="1" ht="6" customHeight="1" x14ac:dyDescent="0.25">
      <c r="A13" s="18"/>
      <c r="B13" s="41"/>
      <c r="C13" s="41"/>
      <c r="D13" s="41"/>
      <c r="E13" s="41"/>
      <c r="F13" s="41"/>
      <c r="G13" s="41"/>
      <c r="H13" s="71"/>
      <c r="I13" s="71"/>
      <c r="J13" s="71"/>
      <c r="K13" s="18"/>
    </row>
    <row r="14" spans="1:11" ht="16.5" customHeight="1" thickBot="1" x14ac:dyDescent="0.3">
      <c r="A14" s="3"/>
      <c r="B14" s="41" t="s">
        <v>26</v>
      </c>
      <c r="C14" s="41"/>
      <c r="D14" s="45">
        <f>D12+D13</f>
        <v>17500</v>
      </c>
      <c r="E14" s="42"/>
      <c r="F14" s="45">
        <f>SUM(F12:F13)</f>
        <v>15000</v>
      </c>
      <c r="G14" s="41"/>
      <c r="H14" s="72"/>
      <c r="I14" s="71"/>
      <c r="J14" s="72"/>
      <c r="K14" s="3"/>
    </row>
    <row r="15" spans="1:11" ht="16.5" customHeight="1" x14ac:dyDescent="0.25">
      <c r="A15" s="3"/>
      <c r="B15" s="41"/>
      <c r="C15" s="41"/>
      <c r="D15" s="46"/>
      <c r="E15" s="42"/>
      <c r="F15" s="46"/>
      <c r="G15" s="41"/>
      <c r="H15" s="71"/>
      <c r="I15" s="71"/>
      <c r="J15" s="71"/>
      <c r="K15" s="3"/>
    </row>
    <row r="16" spans="1:11" ht="16.5" customHeight="1" thickBot="1" x14ac:dyDescent="0.3">
      <c r="A16" s="3"/>
      <c r="B16" s="41" t="s">
        <v>47</v>
      </c>
      <c r="C16" s="41"/>
      <c r="D16" s="45">
        <f>D9-D14</f>
        <v>19000</v>
      </c>
      <c r="E16" s="46"/>
      <c r="F16" s="45">
        <f>F9-F14</f>
        <v>19500</v>
      </c>
      <c r="G16" s="41"/>
      <c r="H16" s="72"/>
      <c r="I16" s="71"/>
      <c r="J16" s="72"/>
      <c r="K16" s="3"/>
    </row>
    <row r="17" spans="1:11" ht="16.5" customHeight="1" x14ac:dyDescent="0.25">
      <c r="A17" s="3"/>
      <c r="B17" s="41"/>
      <c r="C17" s="41"/>
      <c r="D17" s="42"/>
      <c r="E17" s="42"/>
      <c r="F17" s="42"/>
      <c r="G17" s="42"/>
      <c r="H17" s="71"/>
      <c r="I17" s="71"/>
      <c r="J17" s="71"/>
      <c r="K17" s="3"/>
    </row>
    <row r="18" spans="1:11" ht="16.5" customHeight="1" x14ac:dyDescent="0.25">
      <c r="A18" s="3"/>
      <c r="B18" s="41" t="s">
        <v>48</v>
      </c>
      <c r="C18" s="41"/>
      <c r="D18" s="42"/>
      <c r="E18" s="42"/>
      <c r="F18" s="42"/>
      <c r="G18" s="42"/>
      <c r="H18" s="71"/>
      <c r="I18" s="71"/>
      <c r="J18" s="71"/>
      <c r="K18" s="3"/>
    </row>
    <row r="19" spans="1:11" ht="16.5" customHeight="1" x14ac:dyDescent="0.25">
      <c r="A19" s="3"/>
      <c r="B19" s="43" t="s">
        <v>49</v>
      </c>
      <c r="C19" s="41"/>
      <c r="D19" s="46">
        <v>850</v>
      </c>
      <c r="E19" s="42"/>
      <c r="F19" s="46">
        <v>800</v>
      </c>
      <c r="G19" s="42"/>
      <c r="H19" s="71"/>
      <c r="I19" s="71"/>
      <c r="J19" s="71"/>
      <c r="K19" s="3"/>
    </row>
    <row r="20" spans="1:11" ht="16.5" customHeight="1" x14ac:dyDescent="0.25">
      <c r="A20" s="3"/>
      <c r="B20" s="43" t="s">
        <v>50</v>
      </c>
      <c r="C20" s="41"/>
      <c r="D20" s="42">
        <v>4000</v>
      </c>
      <c r="E20" s="42"/>
      <c r="F20" s="42">
        <v>3800</v>
      </c>
      <c r="G20" s="42"/>
      <c r="H20" s="71"/>
      <c r="I20" s="71"/>
      <c r="J20" s="71"/>
      <c r="K20" s="3"/>
    </row>
    <row r="21" spans="1:11" ht="16.5" customHeight="1" x14ac:dyDescent="0.25">
      <c r="A21" s="3"/>
      <c r="B21" s="43" t="s">
        <v>51</v>
      </c>
      <c r="C21" s="41"/>
      <c r="D21" s="42">
        <v>320</v>
      </c>
      <c r="E21" s="42"/>
      <c r="F21" s="42">
        <v>300</v>
      </c>
      <c r="G21" s="42"/>
      <c r="H21" s="71"/>
      <c r="I21" s="71"/>
      <c r="J21" s="71"/>
      <c r="K21" s="3"/>
    </row>
    <row r="22" spans="1:11" ht="16.5" customHeight="1" x14ac:dyDescent="0.25">
      <c r="A22" s="3"/>
      <c r="B22" s="43" t="s">
        <v>52</v>
      </c>
      <c r="C22" s="41"/>
      <c r="D22" s="42">
        <v>7500</v>
      </c>
      <c r="E22" s="42"/>
      <c r="F22" s="42">
        <v>7000</v>
      </c>
      <c r="G22" s="42"/>
      <c r="H22" s="71"/>
      <c r="I22" s="71"/>
      <c r="J22" s="71"/>
      <c r="K22" s="3"/>
    </row>
    <row r="23" spans="1:11" ht="16.5" customHeight="1" x14ac:dyDescent="0.25">
      <c r="A23" s="3"/>
      <c r="B23" s="43" t="s">
        <v>53</v>
      </c>
      <c r="C23" s="41"/>
      <c r="D23" s="42">
        <v>2500</v>
      </c>
      <c r="E23" s="42"/>
      <c r="F23" s="42">
        <v>2400</v>
      </c>
      <c r="G23" s="42"/>
      <c r="H23" s="71"/>
      <c r="I23" s="71"/>
      <c r="J23" s="71"/>
      <c r="K23" s="3"/>
    </row>
    <row r="24" spans="1:11" ht="16.5" customHeight="1" x14ac:dyDescent="0.25">
      <c r="A24" s="3"/>
      <c r="B24" s="43" t="s">
        <v>54</v>
      </c>
      <c r="C24" s="41"/>
      <c r="D24" s="42">
        <v>900</v>
      </c>
      <c r="E24" s="42"/>
      <c r="F24" s="42">
        <v>850</v>
      </c>
      <c r="G24" s="42"/>
      <c r="H24" s="71"/>
      <c r="I24" s="71"/>
      <c r="J24" s="71"/>
      <c r="K24" s="3"/>
    </row>
    <row r="25" spans="1:11" ht="16.5" customHeight="1" x14ac:dyDescent="0.25">
      <c r="A25" s="3"/>
      <c r="B25" s="43" t="s">
        <v>40</v>
      </c>
      <c r="C25" s="41"/>
      <c r="D25" s="47">
        <v>250</v>
      </c>
      <c r="E25" s="42"/>
      <c r="F25" s="42">
        <v>175</v>
      </c>
      <c r="G25" s="42"/>
      <c r="H25" s="71"/>
      <c r="I25" s="71"/>
      <c r="J25" s="70"/>
      <c r="K25" s="3"/>
    </row>
    <row r="26" spans="1:11" ht="16.5" customHeight="1" thickBot="1" x14ac:dyDescent="0.3">
      <c r="A26" s="3"/>
      <c r="B26" s="41" t="s">
        <v>64</v>
      </c>
      <c r="C26" s="41"/>
      <c r="D26" s="48">
        <f>SUM(D19:D25)</f>
        <v>16320</v>
      </c>
      <c r="E26" s="42"/>
      <c r="F26" s="48">
        <f>SUM(F19:F25)</f>
        <v>15325</v>
      </c>
      <c r="G26" s="41"/>
      <c r="H26" s="73"/>
      <c r="I26" s="71"/>
      <c r="J26" s="73"/>
      <c r="K26" s="3"/>
    </row>
    <row r="27" spans="1:11" ht="15" x14ac:dyDescent="0.25">
      <c r="A27" s="3"/>
      <c r="B27" s="41"/>
      <c r="C27" s="41"/>
      <c r="D27" s="46"/>
      <c r="E27" s="42"/>
      <c r="F27" s="46"/>
      <c r="G27" s="41"/>
      <c r="H27" s="71"/>
      <c r="I27" s="71"/>
      <c r="J27" s="71"/>
      <c r="K27" s="3"/>
    </row>
    <row r="28" spans="1:11" ht="15.75" thickBot="1" x14ac:dyDescent="0.3">
      <c r="A28" s="3"/>
      <c r="B28" s="41" t="s">
        <v>55</v>
      </c>
      <c r="C28" s="41"/>
      <c r="D28" s="49">
        <f>D16-D26</f>
        <v>2680</v>
      </c>
      <c r="E28" s="46"/>
      <c r="F28" s="49">
        <f>F16-F26</f>
        <v>4175</v>
      </c>
      <c r="G28" s="41"/>
      <c r="H28" s="74"/>
      <c r="I28" s="71"/>
      <c r="J28" s="74"/>
      <c r="K28" s="3"/>
    </row>
    <row r="29" spans="1:11" ht="15.75" thickTop="1" x14ac:dyDescent="0.25">
      <c r="A29" s="3"/>
      <c r="B29" s="41"/>
      <c r="C29" s="41"/>
      <c r="D29" s="41"/>
      <c r="E29" s="41"/>
      <c r="F29" s="41"/>
      <c r="G29" s="41"/>
      <c r="H29" s="41"/>
      <c r="I29" s="41"/>
      <c r="J29" s="41"/>
      <c r="K29" s="3"/>
    </row>
    <row r="30" spans="1:11" ht="15" x14ac:dyDescent="0.25">
      <c r="B30" s="1"/>
      <c r="C30" s="1"/>
      <c r="D30" s="1"/>
      <c r="E30" s="1"/>
      <c r="F30" s="1"/>
      <c r="G30" s="1"/>
      <c r="H30" s="1"/>
      <c r="I30" s="1"/>
      <c r="J30" s="1"/>
    </row>
    <row r="31" spans="1:11" ht="15" x14ac:dyDescent="0.25">
      <c r="B31" s="50"/>
      <c r="C31" s="1"/>
      <c r="D31" s="1"/>
      <c r="E31" s="1"/>
      <c r="F31" s="1"/>
      <c r="G31" s="1"/>
      <c r="H31" s="1"/>
      <c r="I31" s="1"/>
      <c r="J31" s="1"/>
    </row>
    <row r="32" spans="1:11" ht="15" x14ac:dyDescent="0.25">
      <c r="B32" s="1"/>
      <c r="C32" s="1"/>
      <c r="D32" s="1"/>
      <c r="E32" s="1"/>
      <c r="F32" s="1"/>
      <c r="G32" s="1"/>
      <c r="H32" s="1"/>
      <c r="I32" s="1"/>
      <c r="J32" s="1"/>
    </row>
    <row r="33" spans="2:10" ht="15" x14ac:dyDescent="0.25">
      <c r="B33" s="1"/>
      <c r="C33" s="1"/>
      <c r="D33" s="1"/>
      <c r="E33" s="1"/>
      <c r="F33" s="1"/>
      <c r="G33" s="1"/>
      <c r="H33" s="1"/>
      <c r="I33" s="1"/>
      <c r="J33" s="1"/>
    </row>
    <row r="34" spans="2:10" x14ac:dyDescent="0.2">
      <c r="B34" s="30"/>
    </row>
  </sheetData>
  <mergeCells count="3">
    <mergeCell ref="B1:J1"/>
    <mergeCell ref="B2:J2"/>
    <mergeCell ref="B3:J3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5.1</vt:lpstr>
      <vt:lpstr>5.2</vt:lpstr>
    </vt:vector>
  </TitlesOfParts>
  <Company>Groupe GD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Gianni De Lutio</dc:creator>
  <cp:lastModifiedBy>hp2</cp:lastModifiedBy>
  <cp:lastPrinted>2006-04-28T18:59:10Z</cp:lastPrinted>
  <dcterms:created xsi:type="dcterms:W3CDTF">1999-10-29T13:22:06Z</dcterms:created>
  <dcterms:modified xsi:type="dcterms:W3CDTF">2022-01-06T21:17:20Z</dcterms:modified>
</cp:coreProperties>
</file>